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manutencoop-my.sharepoint.com/personal/atandja_manutencoop_it/Documents/Bureau/"/>
    </mc:Choice>
  </mc:AlternateContent>
  <xr:revisionPtr revIDLastSave="0" documentId="8_{7459A63D-92A7-47F1-807B-4BF2B06DEDE9}" xr6:coauthVersionLast="47" xr6:coauthVersionMax="47" xr10:uidLastSave="{00000000-0000-0000-0000-000000000000}"/>
  <bookViews>
    <workbookView xWindow="-108" yWindow="492" windowWidth="23256" windowHeight="11856" xr2:uid="{00000000-000D-0000-FFFF-FFFF00000000}"/>
  </bookViews>
  <sheets>
    <sheet name="Feuil1" sheetId="1" r:id="rId1"/>
  </sheets>
  <definedNames>
    <definedName name="_xlnm.Print_Area" localSheetId="0">Feuil1!$B$2:$J$36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5" i="1" l="1"/>
  <c r="D95" i="1"/>
  <c r="C32" i="1"/>
  <c r="D32" i="1" s="1"/>
  <c r="D69" i="1"/>
  <c r="D54" i="1"/>
  <c r="D49" i="1"/>
  <c r="D43" i="1"/>
  <c r="D39" i="1"/>
  <c r="D35" i="1"/>
  <c r="D21" i="1"/>
  <c r="D17" i="1"/>
  <c r="D14" i="1"/>
  <c r="D10" i="1"/>
  <c r="F49" i="1"/>
  <c r="F32" i="1"/>
  <c r="F28" i="1"/>
  <c r="F17" i="1"/>
  <c r="F14" i="1"/>
  <c r="F9" i="1"/>
  <c r="G6" i="1" l="1"/>
</calcChain>
</file>

<file path=xl/sharedStrings.xml><?xml version="1.0" encoding="utf-8"?>
<sst xmlns="http://schemas.openxmlformats.org/spreadsheetml/2006/main" count="184" uniqueCount="25">
  <si>
    <t>Nature du contrat</t>
  </si>
  <si>
    <t>Eventuels avantages acquis</t>
  </si>
  <si>
    <t>Qualification (Niveau CCN)</t>
  </si>
  <si>
    <t xml:space="preserve">Date de réalisation du document : </t>
  </si>
  <si>
    <t>Montant de la masse salariale brute globale du personnel éligible (en euros):</t>
  </si>
  <si>
    <t>Nom du lot :</t>
  </si>
  <si>
    <t>Tableau récapitulatif du personnel éligible au transfert par lot</t>
  </si>
  <si>
    <t>Salaire brut mensuel correspondant en euros</t>
  </si>
  <si>
    <t>Autres éléments nécessaires à l’appréciation de la masse salariale</t>
  </si>
  <si>
    <t>Temps de travail mensuel affecté au lot en heures</t>
  </si>
  <si>
    <t>Personnel éligible au transfert</t>
  </si>
  <si>
    <t>Date d'affectation sur le marché</t>
  </si>
  <si>
    <t>Date d’embauche déterminant l’ancienneté</t>
  </si>
  <si>
    <t>CDI</t>
  </si>
  <si>
    <t>CDD SURCROIT</t>
  </si>
  <si>
    <t xml:space="preserve">CE1 </t>
  </si>
  <si>
    <t>AS A</t>
  </si>
  <si>
    <t>ATQS A</t>
  </si>
  <si>
    <t>CE 3</t>
  </si>
  <si>
    <t>CE 1</t>
  </si>
  <si>
    <t>AQS A</t>
  </si>
  <si>
    <t>MP 2</t>
  </si>
  <si>
    <t>ATQS B</t>
  </si>
  <si>
    <t>MP</t>
  </si>
  <si>
    <t>Liste Personnel Marché CHV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</si>
</sst>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14" fontId="0" fillId="3" borderId="1" xfId="0" applyNumberFormat="1" applyFill="1" applyBorder="1"/>
    <xf numFmtId="0" fontId="5" fillId="4" borderId="5" xfId="0" applyFont="1" applyFill="1" applyBorder="1" applyAlignment="1">
      <alignment horizontal="center" vertical="center"/>
    </xf>
    <xf numFmtId="44" fontId="5" fillId="4" borderId="5" xfId="1" applyFont="1" applyFill="1" applyBorder="1" applyAlignment="1">
      <alignment horizontal="center" vertical="center"/>
    </xf>
    <xf numFmtId="14" fontId="5" fillId="4" borderId="5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44" fontId="5" fillId="4" borderId="7" xfId="1" applyFont="1" applyFill="1" applyBorder="1" applyAlignment="1">
      <alignment horizontal="center" vertical="center"/>
    </xf>
    <xf numFmtId="14" fontId="5" fillId="4" borderId="7" xfId="0" applyNumberFormat="1" applyFont="1" applyFill="1" applyBorder="1" applyAlignment="1">
      <alignment horizontal="center" vertical="center"/>
    </xf>
    <xf numFmtId="14" fontId="5" fillId="4" borderId="8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14" fontId="5" fillId="4" borderId="10" xfId="0" applyNumberFormat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44" fontId="5" fillId="4" borderId="12" xfId="1" applyFont="1" applyFill="1" applyBorder="1" applyAlignment="1">
      <alignment horizontal="center" vertical="center"/>
    </xf>
    <xf numFmtId="14" fontId="5" fillId="4" borderId="12" xfId="0" applyNumberFormat="1" applyFont="1" applyFill="1" applyBorder="1" applyAlignment="1">
      <alignment horizontal="center" vertical="center"/>
    </xf>
    <xf numFmtId="14" fontId="5" fillId="4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95"/>
  <sheetViews>
    <sheetView tabSelected="1" zoomScale="70" zoomScaleNormal="70" workbookViewId="0">
      <selection activeCell="N10" sqref="N10"/>
    </sheetView>
  </sheetViews>
  <sheetFormatPr baseColWidth="10" defaultRowHeight="14.4" x14ac:dyDescent="0.3"/>
  <cols>
    <col min="1" max="1" width="2.88671875" customWidth="1"/>
    <col min="2" max="2" width="10.6640625" style="3" customWidth="1"/>
    <col min="3" max="3" width="18.44140625" customWidth="1"/>
    <col min="4" max="4" width="17.33203125" customWidth="1"/>
    <col min="5" max="5" width="21.109375" bestFit="1" customWidth="1"/>
    <col min="6" max="6" width="22.33203125" customWidth="1"/>
    <col min="7" max="8" width="14.33203125" customWidth="1"/>
    <col min="9" max="9" width="13.33203125" customWidth="1"/>
    <col min="10" max="10" width="29.88671875" customWidth="1"/>
    <col min="11" max="11" width="3.109375" customWidth="1"/>
  </cols>
  <sheetData>
    <row r="2" spans="2:10" ht="21" x14ac:dyDescent="0.4">
      <c r="B2" s="1" t="s">
        <v>6</v>
      </c>
    </row>
    <row r="3" spans="2:10" ht="15" thickBot="1" x14ac:dyDescent="0.35"/>
    <row r="4" spans="2:10" ht="15" thickBot="1" x14ac:dyDescent="0.35">
      <c r="B4" s="25" t="s">
        <v>5</v>
      </c>
      <c r="C4" s="26"/>
      <c r="D4" s="27" t="s">
        <v>24</v>
      </c>
      <c r="E4" s="28"/>
      <c r="G4" s="25" t="s">
        <v>3</v>
      </c>
      <c r="H4" s="25"/>
      <c r="I4" s="26"/>
      <c r="J4" s="5">
        <v>46065</v>
      </c>
    </row>
    <row r="5" spans="2:10" ht="15" thickBot="1" x14ac:dyDescent="0.35">
      <c r="B5" s="2"/>
      <c r="C5" s="2"/>
      <c r="D5" s="4"/>
      <c r="E5" s="4"/>
      <c r="F5" s="2"/>
      <c r="G5" s="2"/>
      <c r="H5" s="2"/>
      <c r="I5" s="2"/>
    </row>
    <row r="6" spans="2:10" ht="15" thickBot="1" x14ac:dyDescent="0.35">
      <c r="B6" s="25" t="s">
        <v>4</v>
      </c>
      <c r="C6" s="25"/>
      <c r="D6" s="25"/>
      <c r="E6" s="25"/>
      <c r="F6" s="26"/>
      <c r="G6" s="27">
        <f>D95+F95</f>
        <v>162887.42110000004</v>
      </c>
      <c r="H6" s="28"/>
      <c r="I6" s="2"/>
    </row>
    <row r="7" spans="2:10" ht="15" thickBot="1" x14ac:dyDescent="0.35"/>
    <row r="8" spans="2:10" ht="87" customHeight="1" thickBot="1" x14ac:dyDescent="0.35">
      <c r="B8" s="10" t="s">
        <v>10</v>
      </c>
      <c r="C8" s="11" t="s">
        <v>9</v>
      </c>
      <c r="D8" s="11" t="s">
        <v>7</v>
      </c>
      <c r="E8" s="11" t="s">
        <v>0</v>
      </c>
      <c r="F8" s="11" t="s">
        <v>1</v>
      </c>
      <c r="G8" s="11" t="s">
        <v>11</v>
      </c>
      <c r="H8" s="11" t="s">
        <v>12</v>
      </c>
      <c r="I8" s="11" t="s">
        <v>2</v>
      </c>
      <c r="J8" s="12" t="s">
        <v>8</v>
      </c>
    </row>
    <row r="9" spans="2:10" x14ac:dyDescent="0.3">
      <c r="B9" s="13">
        <v>1</v>
      </c>
      <c r="C9" s="14">
        <v>151.66999999999999</v>
      </c>
      <c r="D9" s="15">
        <v>2164.33</v>
      </c>
      <c r="E9" s="14" t="s">
        <v>13</v>
      </c>
      <c r="F9" s="15">
        <f>209.51+200</f>
        <v>409.51</v>
      </c>
      <c r="G9" s="16">
        <v>44732</v>
      </c>
      <c r="H9" s="16">
        <v>44428</v>
      </c>
      <c r="I9" s="14" t="s">
        <v>15</v>
      </c>
      <c r="J9" s="17"/>
    </row>
    <row r="10" spans="2:10" x14ac:dyDescent="0.3">
      <c r="B10" s="18">
        <v>2</v>
      </c>
      <c r="C10" s="6">
        <v>130</v>
      </c>
      <c r="D10" s="7">
        <f>+C10*12.17</f>
        <v>1582.1</v>
      </c>
      <c r="E10" s="6" t="s">
        <v>13</v>
      </c>
      <c r="F10" s="7">
        <v>405.17999999999995</v>
      </c>
      <c r="G10" s="8">
        <v>44732</v>
      </c>
      <c r="H10" s="8">
        <v>43736</v>
      </c>
      <c r="I10" s="6" t="s">
        <v>16</v>
      </c>
      <c r="J10" s="19"/>
    </row>
    <row r="11" spans="2:10" x14ac:dyDescent="0.3">
      <c r="B11" s="18">
        <v>3</v>
      </c>
      <c r="C11" s="6">
        <v>151.66999999999999</v>
      </c>
      <c r="D11" s="7">
        <v>1845.82</v>
      </c>
      <c r="E11" s="6" t="s">
        <v>13</v>
      </c>
      <c r="F11" s="7">
        <v>0</v>
      </c>
      <c r="G11" s="8">
        <v>44900</v>
      </c>
      <c r="H11" s="8">
        <v>44750</v>
      </c>
      <c r="I11" s="6" t="s">
        <v>16</v>
      </c>
      <c r="J11" s="19"/>
    </row>
    <row r="12" spans="2:10" x14ac:dyDescent="0.3">
      <c r="B12" s="18">
        <v>4</v>
      </c>
      <c r="C12" s="6">
        <v>151.66999999999999</v>
      </c>
      <c r="D12" s="7">
        <v>1845.82</v>
      </c>
      <c r="E12" s="6" t="s">
        <v>13</v>
      </c>
      <c r="F12" s="7">
        <v>522.74</v>
      </c>
      <c r="G12" s="8">
        <v>44732</v>
      </c>
      <c r="H12" s="8">
        <v>38281</v>
      </c>
      <c r="I12" s="6" t="s">
        <v>16</v>
      </c>
      <c r="J12" s="19"/>
    </row>
    <row r="13" spans="2:10" x14ac:dyDescent="0.3">
      <c r="B13" s="18">
        <v>6</v>
      </c>
      <c r="C13" s="6">
        <v>151.66999999999999</v>
      </c>
      <c r="D13" s="7">
        <v>1845.82</v>
      </c>
      <c r="E13" s="6" t="s">
        <v>13</v>
      </c>
      <c r="F13" s="7">
        <v>350</v>
      </c>
      <c r="G13" s="8">
        <v>44778</v>
      </c>
      <c r="H13" s="8">
        <v>44778</v>
      </c>
      <c r="I13" s="6" t="s">
        <v>16</v>
      </c>
      <c r="J13" s="19"/>
    </row>
    <row r="14" spans="2:10" x14ac:dyDescent="0.3">
      <c r="B14" s="18">
        <v>7</v>
      </c>
      <c r="C14" s="6">
        <v>130</v>
      </c>
      <c r="D14" s="7">
        <f>+C14*12.17</f>
        <v>1582.1</v>
      </c>
      <c r="E14" s="6" t="s">
        <v>13</v>
      </c>
      <c r="F14" s="7">
        <f>190.4*1.6</f>
        <v>304.64000000000004</v>
      </c>
      <c r="G14" s="8">
        <v>44732</v>
      </c>
      <c r="H14" s="8">
        <v>42166</v>
      </c>
      <c r="I14" s="6" t="s">
        <v>16</v>
      </c>
      <c r="J14" s="19"/>
    </row>
    <row r="15" spans="2:10" x14ac:dyDescent="0.3">
      <c r="B15" s="18">
        <v>8</v>
      </c>
      <c r="C15" s="6">
        <v>132.16999999999999</v>
      </c>
      <c r="D15" s="7">
        <v>1608.51</v>
      </c>
      <c r="E15" s="6" t="s">
        <v>13</v>
      </c>
      <c r="F15" s="7">
        <v>337.86</v>
      </c>
      <c r="G15" s="8">
        <v>44732</v>
      </c>
      <c r="H15" s="8">
        <v>44147</v>
      </c>
      <c r="I15" s="6" t="s">
        <v>16</v>
      </c>
      <c r="J15" s="19"/>
    </row>
    <row r="16" spans="2:10" x14ac:dyDescent="0.3">
      <c r="B16" s="18">
        <v>10</v>
      </c>
      <c r="C16" s="6">
        <v>151.66999999999999</v>
      </c>
      <c r="D16" s="7">
        <v>1935.31</v>
      </c>
      <c r="E16" s="6" t="s">
        <v>13</v>
      </c>
      <c r="F16" s="7">
        <v>350</v>
      </c>
      <c r="G16" s="8">
        <v>44900</v>
      </c>
      <c r="H16" s="8">
        <v>44900</v>
      </c>
      <c r="I16" s="6" t="s">
        <v>17</v>
      </c>
      <c r="J16" s="19"/>
    </row>
    <row r="17" spans="2:10" x14ac:dyDescent="0.3">
      <c r="B17" s="18">
        <v>11</v>
      </c>
      <c r="C17" s="6">
        <v>151.66999999999999</v>
      </c>
      <c r="D17" s="7">
        <f>+C17*14.23</f>
        <v>2158.2640999999999</v>
      </c>
      <c r="E17" s="6" t="s">
        <v>13</v>
      </c>
      <c r="F17" s="7">
        <f>249.99+100</f>
        <v>349.99</v>
      </c>
      <c r="G17" s="8">
        <v>45453</v>
      </c>
      <c r="H17" s="8">
        <v>45453</v>
      </c>
      <c r="I17" s="6" t="s">
        <v>18</v>
      </c>
      <c r="J17" s="19"/>
    </row>
    <row r="18" spans="2:10" x14ac:dyDescent="0.3">
      <c r="B18" s="18">
        <v>12</v>
      </c>
      <c r="C18" s="6">
        <v>147.33000000000001</v>
      </c>
      <c r="D18" s="7">
        <v>1793.01</v>
      </c>
      <c r="E18" s="6" t="s">
        <v>13</v>
      </c>
      <c r="F18" s="7">
        <v>136.89999999999998</v>
      </c>
      <c r="G18" s="8">
        <v>45376</v>
      </c>
      <c r="H18" s="8">
        <v>45124</v>
      </c>
      <c r="I18" s="6" t="s">
        <v>16</v>
      </c>
      <c r="J18" s="19"/>
    </row>
    <row r="19" spans="2:10" x14ac:dyDescent="0.3">
      <c r="B19" s="18">
        <v>15</v>
      </c>
      <c r="C19" s="6">
        <v>86.67</v>
      </c>
      <c r="D19" s="7">
        <v>1054.77</v>
      </c>
      <c r="E19" s="6" t="s">
        <v>13</v>
      </c>
      <c r="F19" s="7">
        <v>200</v>
      </c>
      <c r="G19" s="8">
        <v>44732</v>
      </c>
      <c r="H19" s="8">
        <v>44732</v>
      </c>
      <c r="I19" s="6" t="s">
        <v>16</v>
      </c>
      <c r="J19" s="19"/>
    </row>
    <row r="20" spans="2:10" x14ac:dyDescent="0.3">
      <c r="B20" s="18">
        <v>16</v>
      </c>
      <c r="C20" s="6">
        <v>151.66999999999999</v>
      </c>
      <c r="D20" s="7">
        <v>1845.82</v>
      </c>
      <c r="E20" s="6" t="s">
        <v>13</v>
      </c>
      <c r="F20" s="7">
        <v>425.40999999999997</v>
      </c>
      <c r="G20" s="8">
        <v>44732</v>
      </c>
      <c r="H20" s="8">
        <v>42492</v>
      </c>
      <c r="I20" s="6" t="s">
        <v>16</v>
      </c>
      <c r="J20" s="19"/>
    </row>
    <row r="21" spans="2:10" x14ac:dyDescent="0.3">
      <c r="B21" s="18">
        <v>17</v>
      </c>
      <c r="C21" s="6">
        <v>151.66999999999999</v>
      </c>
      <c r="D21" s="7">
        <f>+C21*12.17</f>
        <v>1845.8238999999999</v>
      </c>
      <c r="E21" s="6" t="s">
        <v>14</v>
      </c>
      <c r="F21" s="7">
        <v>157.11000000000001</v>
      </c>
      <c r="G21" s="8">
        <v>45962</v>
      </c>
      <c r="H21" s="8">
        <v>45962</v>
      </c>
      <c r="I21" s="6" t="s">
        <v>16</v>
      </c>
      <c r="J21" s="19">
        <v>46173</v>
      </c>
    </row>
    <row r="22" spans="2:10" x14ac:dyDescent="0.3">
      <c r="B22" s="18">
        <v>18</v>
      </c>
      <c r="C22" s="6">
        <v>86.67</v>
      </c>
      <c r="D22" s="7">
        <v>1051.31</v>
      </c>
      <c r="E22" s="6" t="s">
        <v>13</v>
      </c>
      <c r="F22" s="7">
        <v>271.10000000000002</v>
      </c>
      <c r="G22" s="8">
        <v>45462</v>
      </c>
      <c r="H22" s="8">
        <v>45462</v>
      </c>
      <c r="I22" s="6" t="s">
        <v>16</v>
      </c>
      <c r="J22" s="19"/>
    </row>
    <row r="23" spans="2:10" x14ac:dyDescent="0.3">
      <c r="B23" s="18">
        <v>19</v>
      </c>
      <c r="C23" s="6">
        <v>151.66999999999999</v>
      </c>
      <c r="D23" s="7">
        <v>1845.85</v>
      </c>
      <c r="E23" s="6" t="s">
        <v>13</v>
      </c>
      <c r="F23" s="7">
        <v>350</v>
      </c>
      <c r="G23" s="8">
        <v>44750</v>
      </c>
      <c r="H23" s="8">
        <v>44750</v>
      </c>
      <c r="I23" s="6" t="s">
        <v>16</v>
      </c>
      <c r="J23" s="19"/>
    </row>
    <row r="24" spans="2:10" x14ac:dyDescent="0.3">
      <c r="B24" s="18">
        <v>21</v>
      </c>
      <c r="C24" s="6">
        <v>95.33</v>
      </c>
      <c r="D24" s="7">
        <v>1160.17</v>
      </c>
      <c r="E24" s="6" t="s">
        <v>13</v>
      </c>
      <c r="F24" s="7">
        <v>193.76</v>
      </c>
      <c r="G24" s="8">
        <v>45110</v>
      </c>
      <c r="H24" s="8">
        <v>45110</v>
      </c>
      <c r="I24" s="6" t="s">
        <v>16</v>
      </c>
      <c r="J24" s="19"/>
    </row>
    <row r="25" spans="2:10" x14ac:dyDescent="0.3">
      <c r="B25" s="18">
        <v>22</v>
      </c>
      <c r="C25" s="6">
        <v>117</v>
      </c>
      <c r="D25" s="7">
        <v>1423.89</v>
      </c>
      <c r="E25" s="6" t="s">
        <v>13</v>
      </c>
      <c r="F25" s="7">
        <v>304.85000000000002</v>
      </c>
      <c r="G25" s="8">
        <v>44827</v>
      </c>
      <c r="H25" s="8">
        <v>44827</v>
      </c>
      <c r="I25" s="6" t="s">
        <v>16</v>
      </c>
      <c r="J25" s="19"/>
    </row>
    <row r="26" spans="2:10" x14ac:dyDescent="0.3">
      <c r="B26" s="18">
        <v>23</v>
      </c>
      <c r="C26" s="6">
        <v>151.66999999999999</v>
      </c>
      <c r="D26" s="7">
        <v>2120.35</v>
      </c>
      <c r="E26" s="6" t="s">
        <v>13</v>
      </c>
      <c r="F26" s="7">
        <v>350</v>
      </c>
      <c r="G26" s="8">
        <v>44743</v>
      </c>
      <c r="H26" s="8">
        <v>44667</v>
      </c>
      <c r="I26" s="6" t="s">
        <v>16</v>
      </c>
      <c r="J26" s="19"/>
    </row>
    <row r="27" spans="2:10" x14ac:dyDescent="0.3">
      <c r="B27" s="18">
        <v>24</v>
      </c>
      <c r="C27" s="6">
        <v>78</v>
      </c>
      <c r="D27" s="7">
        <v>949.26</v>
      </c>
      <c r="E27" s="6" t="s">
        <v>13</v>
      </c>
      <c r="F27" s="7">
        <v>300.19</v>
      </c>
      <c r="G27" s="8">
        <v>44732</v>
      </c>
      <c r="H27" s="8">
        <v>43806</v>
      </c>
      <c r="I27" s="6" t="s">
        <v>16</v>
      </c>
      <c r="J27" s="19"/>
    </row>
    <row r="28" spans="2:10" x14ac:dyDescent="0.3">
      <c r="B28" s="18">
        <v>25</v>
      </c>
      <c r="C28" s="6">
        <v>151.66999999999999</v>
      </c>
      <c r="D28" s="7">
        <v>2120.35</v>
      </c>
      <c r="E28" s="6" t="s">
        <v>13</v>
      </c>
      <c r="F28" s="7">
        <f>249.16+130</f>
        <v>379.15999999999997</v>
      </c>
      <c r="G28" s="8">
        <v>45658</v>
      </c>
      <c r="H28" s="8">
        <v>40723</v>
      </c>
      <c r="I28" s="6" t="s">
        <v>19</v>
      </c>
      <c r="J28" s="19"/>
    </row>
    <row r="29" spans="2:10" x14ac:dyDescent="0.3">
      <c r="B29" s="18">
        <v>26</v>
      </c>
      <c r="C29" s="6">
        <v>151.66999999999999</v>
      </c>
      <c r="D29" s="7">
        <v>1845.82</v>
      </c>
      <c r="E29" s="6" t="s">
        <v>13</v>
      </c>
      <c r="F29" s="7">
        <v>350</v>
      </c>
      <c r="G29" s="8">
        <v>44888</v>
      </c>
      <c r="H29" s="8">
        <v>44888</v>
      </c>
      <c r="I29" s="6" t="s">
        <v>16</v>
      </c>
      <c r="J29" s="19"/>
    </row>
    <row r="30" spans="2:10" x14ac:dyDescent="0.3">
      <c r="B30" s="18">
        <v>27</v>
      </c>
      <c r="C30" s="6">
        <v>86.67</v>
      </c>
      <c r="D30" s="7">
        <v>1054.77</v>
      </c>
      <c r="E30" s="6" t="s">
        <v>13</v>
      </c>
      <c r="F30" s="7">
        <v>89.52</v>
      </c>
      <c r="G30" s="8">
        <v>44837</v>
      </c>
      <c r="H30" s="8">
        <v>44837</v>
      </c>
      <c r="I30" s="6" t="s">
        <v>16</v>
      </c>
      <c r="J30" s="19"/>
    </row>
    <row r="31" spans="2:10" x14ac:dyDescent="0.3">
      <c r="B31" s="18">
        <v>28</v>
      </c>
      <c r="C31" s="6">
        <v>86.67</v>
      </c>
      <c r="D31" s="7">
        <v>1054.77</v>
      </c>
      <c r="E31" s="6" t="s">
        <v>13</v>
      </c>
      <c r="F31" s="7">
        <v>349.06</v>
      </c>
      <c r="G31" s="8">
        <v>44732</v>
      </c>
      <c r="H31" s="8">
        <v>42238</v>
      </c>
      <c r="I31" s="6" t="s">
        <v>16</v>
      </c>
      <c r="J31" s="19"/>
    </row>
    <row r="32" spans="2:10" x14ac:dyDescent="0.3">
      <c r="B32" s="18">
        <v>29</v>
      </c>
      <c r="C32" s="6">
        <f>17.33*4</f>
        <v>69.319999999999993</v>
      </c>
      <c r="D32" s="7">
        <f>+C32*12.17</f>
        <v>843.62439999999992</v>
      </c>
      <c r="E32" s="6" t="s">
        <v>13</v>
      </c>
      <c r="F32" s="7">
        <f>43.4*4</f>
        <v>173.6</v>
      </c>
      <c r="G32" s="8">
        <v>45619</v>
      </c>
      <c r="H32" s="8">
        <v>45619</v>
      </c>
      <c r="I32" s="6" t="s">
        <v>16</v>
      </c>
      <c r="J32" s="19"/>
    </row>
    <row r="33" spans="2:10" x14ac:dyDescent="0.3">
      <c r="B33" s="18">
        <v>30</v>
      </c>
      <c r="C33" s="6">
        <v>151.66999999999999</v>
      </c>
      <c r="D33" s="7">
        <v>1856.44</v>
      </c>
      <c r="E33" s="6" t="s">
        <v>13</v>
      </c>
      <c r="F33" s="7">
        <v>636.49</v>
      </c>
      <c r="G33" s="8">
        <v>44784</v>
      </c>
      <c r="H33" s="8">
        <v>37431</v>
      </c>
      <c r="I33" s="6" t="s">
        <v>16</v>
      </c>
      <c r="J33" s="19"/>
    </row>
    <row r="34" spans="2:10" x14ac:dyDescent="0.3">
      <c r="B34" s="18">
        <v>31</v>
      </c>
      <c r="C34" s="6">
        <v>151.66999999999999</v>
      </c>
      <c r="D34" s="7">
        <v>1845.82</v>
      </c>
      <c r="E34" s="6" t="s">
        <v>13</v>
      </c>
      <c r="F34" s="7">
        <v>509.60000000000008</v>
      </c>
      <c r="G34" s="8">
        <v>44732</v>
      </c>
      <c r="H34" s="8">
        <v>39046</v>
      </c>
      <c r="I34" s="6" t="s">
        <v>16</v>
      </c>
      <c r="J34" s="19"/>
    </row>
    <row r="35" spans="2:10" x14ac:dyDescent="0.3">
      <c r="B35" s="18">
        <v>32</v>
      </c>
      <c r="C35" s="6">
        <v>151.66999999999999</v>
      </c>
      <c r="D35" s="7">
        <f>+C35*12.3</f>
        <v>1865.5409999999999</v>
      </c>
      <c r="E35" s="6" t="s">
        <v>13</v>
      </c>
      <c r="F35" s="7">
        <v>377.66</v>
      </c>
      <c r="G35" s="8">
        <v>45261</v>
      </c>
      <c r="H35" s="8">
        <v>45163</v>
      </c>
      <c r="I35" s="6" t="s">
        <v>20</v>
      </c>
      <c r="J35" s="19"/>
    </row>
    <row r="36" spans="2:10" x14ac:dyDescent="0.3">
      <c r="B36" s="18">
        <v>33</v>
      </c>
      <c r="C36" s="6">
        <v>104</v>
      </c>
      <c r="D36" s="7">
        <v>1265.68</v>
      </c>
      <c r="E36" s="6" t="s">
        <v>13</v>
      </c>
      <c r="F36" s="7">
        <v>206.43</v>
      </c>
      <c r="G36" s="8">
        <v>44732</v>
      </c>
      <c r="H36" s="8">
        <v>44732</v>
      </c>
      <c r="I36" s="6" t="s">
        <v>16</v>
      </c>
      <c r="J36" s="19"/>
    </row>
    <row r="37" spans="2:10" x14ac:dyDescent="0.3">
      <c r="B37" s="18">
        <v>34</v>
      </c>
      <c r="C37" s="6">
        <v>81.25</v>
      </c>
      <c r="D37" s="7">
        <v>988.81</v>
      </c>
      <c r="E37" s="6" t="s">
        <v>13</v>
      </c>
      <c r="F37" s="7">
        <v>720.45999999999992</v>
      </c>
      <c r="G37" s="8">
        <v>44732</v>
      </c>
      <c r="H37" s="8">
        <v>43556</v>
      </c>
      <c r="I37" s="6" t="s">
        <v>16</v>
      </c>
      <c r="J37" s="19"/>
    </row>
    <row r="38" spans="2:10" x14ac:dyDescent="0.3">
      <c r="B38" s="18">
        <v>35</v>
      </c>
      <c r="C38" s="6">
        <v>86.67</v>
      </c>
      <c r="D38" s="7">
        <v>1054.77</v>
      </c>
      <c r="E38" s="6" t="s">
        <v>13</v>
      </c>
      <c r="F38" s="7">
        <v>167.56</v>
      </c>
      <c r="G38" s="8">
        <v>45261</v>
      </c>
      <c r="H38" s="8">
        <v>45261</v>
      </c>
      <c r="I38" s="6" t="s">
        <v>16</v>
      </c>
      <c r="J38" s="19"/>
    </row>
    <row r="39" spans="2:10" x14ac:dyDescent="0.3">
      <c r="B39" s="18">
        <v>37</v>
      </c>
      <c r="C39" s="6">
        <v>151.66999999999999</v>
      </c>
      <c r="D39" s="7">
        <f>+C39*12.17</f>
        <v>1845.8238999999999</v>
      </c>
      <c r="E39" s="6" t="s">
        <v>13</v>
      </c>
      <c r="F39" s="7">
        <v>416.29</v>
      </c>
      <c r="G39" s="8">
        <v>45412</v>
      </c>
      <c r="H39" s="8">
        <v>45412</v>
      </c>
      <c r="I39" s="6" t="s">
        <v>16</v>
      </c>
      <c r="J39" s="19"/>
    </row>
    <row r="40" spans="2:10" x14ac:dyDescent="0.3">
      <c r="B40" s="18">
        <v>38</v>
      </c>
      <c r="C40" s="6">
        <v>86.67</v>
      </c>
      <c r="D40" s="7">
        <v>1054.77</v>
      </c>
      <c r="E40" s="6" t="s">
        <v>13</v>
      </c>
      <c r="F40" s="7">
        <v>273.61</v>
      </c>
      <c r="G40" s="8">
        <v>44732</v>
      </c>
      <c r="H40" s="8">
        <v>40438</v>
      </c>
      <c r="I40" s="6" t="s">
        <v>16</v>
      </c>
      <c r="J40" s="19"/>
    </row>
    <row r="41" spans="2:10" x14ac:dyDescent="0.3">
      <c r="B41" s="18">
        <v>39</v>
      </c>
      <c r="C41" s="6">
        <v>151.66999999999999</v>
      </c>
      <c r="D41" s="7">
        <v>1845.82</v>
      </c>
      <c r="E41" s="6" t="s">
        <v>13</v>
      </c>
      <c r="F41" s="7">
        <v>406.56</v>
      </c>
      <c r="G41" s="8">
        <v>44743</v>
      </c>
      <c r="H41" s="8">
        <v>43580</v>
      </c>
      <c r="I41" s="6" t="s">
        <v>16</v>
      </c>
      <c r="J41" s="19"/>
    </row>
    <row r="42" spans="2:10" x14ac:dyDescent="0.3">
      <c r="B42" s="18">
        <v>40</v>
      </c>
      <c r="C42" s="6">
        <v>75.83</v>
      </c>
      <c r="D42" s="7">
        <v>919.82</v>
      </c>
      <c r="E42" s="6" t="s">
        <v>13</v>
      </c>
      <c r="F42" s="7">
        <v>64.69</v>
      </c>
      <c r="G42" s="8">
        <v>45733</v>
      </c>
      <c r="H42" s="8">
        <v>45733</v>
      </c>
      <c r="I42" s="6" t="s">
        <v>16</v>
      </c>
      <c r="J42" s="19"/>
    </row>
    <row r="43" spans="2:10" x14ac:dyDescent="0.3">
      <c r="B43" s="18">
        <v>41</v>
      </c>
      <c r="C43" s="6">
        <v>108.33</v>
      </c>
      <c r="D43" s="7">
        <f>+C43*12.17</f>
        <v>1318.3761</v>
      </c>
      <c r="E43" s="6" t="s">
        <v>13</v>
      </c>
      <c r="F43" s="7">
        <v>181.09</v>
      </c>
      <c r="G43" s="8">
        <v>44760</v>
      </c>
      <c r="H43" s="8">
        <v>44760</v>
      </c>
      <c r="I43" s="6" t="s">
        <v>16</v>
      </c>
      <c r="J43" s="19"/>
    </row>
    <row r="44" spans="2:10" x14ac:dyDescent="0.3">
      <c r="B44" s="18">
        <v>42</v>
      </c>
      <c r="C44" s="6">
        <v>151.66999999999999</v>
      </c>
      <c r="D44" s="7">
        <v>1845.82</v>
      </c>
      <c r="E44" s="6" t="s">
        <v>13</v>
      </c>
      <c r="F44" s="7">
        <v>425.40999999999997</v>
      </c>
      <c r="G44" s="8">
        <v>44732</v>
      </c>
      <c r="H44" s="8">
        <v>42557</v>
      </c>
      <c r="I44" s="6" t="s">
        <v>16</v>
      </c>
      <c r="J44" s="19"/>
    </row>
    <row r="45" spans="2:10" x14ac:dyDescent="0.3">
      <c r="B45" s="18">
        <v>43</v>
      </c>
      <c r="C45" s="6">
        <v>151.66999999999999</v>
      </c>
      <c r="D45" s="7">
        <v>1845.82</v>
      </c>
      <c r="E45" s="6" t="s">
        <v>13</v>
      </c>
      <c r="F45" s="7">
        <v>686.96</v>
      </c>
      <c r="G45" s="8">
        <v>44732</v>
      </c>
      <c r="H45" s="8">
        <v>37210</v>
      </c>
      <c r="I45" s="6" t="s">
        <v>16</v>
      </c>
      <c r="J45" s="19"/>
    </row>
    <row r="46" spans="2:10" x14ac:dyDescent="0.3">
      <c r="B46" s="18">
        <v>44</v>
      </c>
      <c r="C46" s="6">
        <v>151.66999999999999</v>
      </c>
      <c r="D46" s="7">
        <v>3250</v>
      </c>
      <c r="E46" s="6" t="s">
        <v>13</v>
      </c>
      <c r="F46" s="7">
        <v>250</v>
      </c>
      <c r="G46" s="8"/>
      <c r="H46" s="8">
        <v>45566</v>
      </c>
      <c r="I46" s="6" t="s">
        <v>21</v>
      </c>
      <c r="J46" s="19"/>
    </row>
    <row r="47" spans="2:10" x14ac:dyDescent="0.3">
      <c r="B47" s="18">
        <v>45</v>
      </c>
      <c r="C47" s="6">
        <v>86.67</v>
      </c>
      <c r="D47" s="7">
        <v>1054.77</v>
      </c>
      <c r="E47" s="6" t="s">
        <v>13</v>
      </c>
      <c r="F47" s="7">
        <v>1027</v>
      </c>
      <c r="G47" s="8">
        <v>45055</v>
      </c>
      <c r="H47" s="8">
        <v>45055</v>
      </c>
      <c r="I47" s="6" t="s">
        <v>16</v>
      </c>
      <c r="J47" s="19"/>
    </row>
    <row r="48" spans="2:10" x14ac:dyDescent="0.3">
      <c r="B48" s="18">
        <v>46</v>
      </c>
      <c r="C48" s="6">
        <v>151.66999999999999</v>
      </c>
      <c r="D48" s="7">
        <v>1845.82</v>
      </c>
      <c r="E48" s="6" t="s">
        <v>13</v>
      </c>
      <c r="F48" s="7">
        <v>546.90000000000009</v>
      </c>
      <c r="G48" s="8">
        <v>44732</v>
      </c>
      <c r="H48" s="8">
        <v>42527</v>
      </c>
      <c r="I48" s="6" t="s">
        <v>16</v>
      </c>
      <c r="J48" s="19"/>
    </row>
    <row r="49" spans="2:10" x14ac:dyDescent="0.3">
      <c r="B49" s="18">
        <v>48</v>
      </c>
      <c r="C49" s="6">
        <v>130</v>
      </c>
      <c r="D49" s="7">
        <f>+C49*13.48</f>
        <v>1752.4</v>
      </c>
      <c r="E49" s="6" t="s">
        <v>13</v>
      </c>
      <c r="F49" s="7">
        <f>249.11+100</f>
        <v>349.11</v>
      </c>
      <c r="G49" s="8">
        <v>44732</v>
      </c>
      <c r="H49" s="8">
        <v>41048</v>
      </c>
      <c r="I49" s="6" t="s">
        <v>17</v>
      </c>
      <c r="J49" s="19"/>
    </row>
    <row r="50" spans="2:10" x14ac:dyDescent="0.3">
      <c r="B50" s="18">
        <v>49</v>
      </c>
      <c r="C50" s="6">
        <v>151.66999999999999</v>
      </c>
      <c r="D50" s="7">
        <v>1845.82</v>
      </c>
      <c r="E50" s="6" t="s">
        <v>13</v>
      </c>
      <c r="F50" s="7">
        <v>402.27</v>
      </c>
      <c r="G50" s="8">
        <v>44732</v>
      </c>
      <c r="H50" s="8">
        <v>42971</v>
      </c>
      <c r="I50" s="6" t="s">
        <v>16</v>
      </c>
      <c r="J50" s="19"/>
    </row>
    <row r="51" spans="2:10" x14ac:dyDescent="0.3">
      <c r="B51" s="18">
        <v>50</v>
      </c>
      <c r="C51" s="6">
        <v>151.66999999999999</v>
      </c>
      <c r="D51" s="7">
        <v>2044.51</v>
      </c>
      <c r="E51" s="6" t="s">
        <v>13</v>
      </c>
      <c r="F51" s="7">
        <v>362.35</v>
      </c>
      <c r="G51" s="8">
        <v>44958</v>
      </c>
      <c r="H51" s="8">
        <v>41999</v>
      </c>
      <c r="I51" s="6" t="s">
        <v>17</v>
      </c>
      <c r="J51" s="19"/>
    </row>
    <row r="52" spans="2:10" x14ac:dyDescent="0.3">
      <c r="B52" s="18">
        <v>51</v>
      </c>
      <c r="C52" s="6">
        <v>130</v>
      </c>
      <c r="D52" s="7">
        <v>1582.1</v>
      </c>
      <c r="E52" s="6" t="s">
        <v>14</v>
      </c>
      <c r="F52" s="7">
        <v>0</v>
      </c>
      <c r="G52" s="8">
        <v>45869</v>
      </c>
      <c r="H52" s="8">
        <v>45869</v>
      </c>
      <c r="I52" s="6" t="s">
        <v>16</v>
      </c>
      <c r="J52" s="19">
        <v>46203</v>
      </c>
    </row>
    <row r="53" spans="2:10" x14ac:dyDescent="0.3">
      <c r="B53" s="18">
        <v>52</v>
      </c>
      <c r="C53" s="6">
        <v>130</v>
      </c>
      <c r="D53" s="7">
        <v>1752.4</v>
      </c>
      <c r="E53" s="6" t="s">
        <v>13</v>
      </c>
      <c r="F53" s="7">
        <v>561.16</v>
      </c>
      <c r="G53" s="8">
        <v>44732</v>
      </c>
      <c r="H53" s="8">
        <v>33308</v>
      </c>
      <c r="I53" s="6" t="s">
        <v>16</v>
      </c>
      <c r="J53" s="19"/>
    </row>
    <row r="54" spans="2:10" x14ac:dyDescent="0.3">
      <c r="B54" s="18">
        <v>53</v>
      </c>
      <c r="C54" s="6">
        <v>151.66999999999999</v>
      </c>
      <c r="D54" s="7">
        <f>+C54*13.48</f>
        <v>2044.5115999999998</v>
      </c>
      <c r="E54" s="6" t="s">
        <v>13</v>
      </c>
      <c r="F54" s="7">
        <v>379.9</v>
      </c>
      <c r="G54" s="8">
        <v>44732</v>
      </c>
      <c r="H54" s="8">
        <v>40611</v>
      </c>
      <c r="I54" s="6" t="s">
        <v>17</v>
      </c>
      <c r="J54" s="19"/>
    </row>
    <row r="55" spans="2:10" x14ac:dyDescent="0.3">
      <c r="B55" s="18">
        <v>54</v>
      </c>
      <c r="C55" s="6">
        <v>151.66999999999999</v>
      </c>
      <c r="D55" s="7">
        <v>1845.82</v>
      </c>
      <c r="E55" s="6" t="s">
        <v>13</v>
      </c>
      <c r="F55" s="7">
        <v>350</v>
      </c>
      <c r="G55" s="8">
        <v>45169</v>
      </c>
      <c r="H55" s="8">
        <v>45169</v>
      </c>
      <c r="I55" s="6" t="s">
        <v>16</v>
      </c>
      <c r="J55" s="19"/>
    </row>
    <row r="56" spans="2:10" x14ac:dyDescent="0.3">
      <c r="B56" s="18">
        <v>55</v>
      </c>
      <c r="C56" s="6">
        <v>86.67</v>
      </c>
      <c r="D56" s="7">
        <v>1054.77</v>
      </c>
      <c r="E56" s="6" t="s">
        <v>13</v>
      </c>
      <c r="F56" s="7">
        <v>200</v>
      </c>
      <c r="G56" s="8">
        <v>45028</v>
      </c>
      <c r="H56" s="8">
        <v>45028</v>
      </c>
      <c r="I56" s="6" t="s">
        <v>16</v>
      </c>
      <c r="J56" s="19"/>
    </row>
    <row r="57" spans="2:10" x14ac:dyDescent="0.3">
      <c r="B57" s="18">
        <v>56</v>
      </c>
      <c r="C57" s="6">
        <v>86.67</v>
      </c>
      <c r="D57" s="7">
        <v>1054.77</v>
      </c>
      <c r="E57" s="6" t="s">
        <v>13</v>
      </c>
      <c r="F57" s="7">
        <v>166.59</v>
      </c>
      <c r="G57" s="8">
        <v>44968</v>
      </c>
      <c r="H57" s="8">
        <v>44968</v>
      </c>
      <c r="I57" s="6" t="s">
        <v>16</v>
      </c>
      <c r="J57" s="19"/>
    </row>
    <row r="58" spans="2:10" x14ac:dyDescent="0.3">
      <c r="B58" s="18">
        <v>57</v>
      </c>
      <c r="C58" s="6">
        <v>151.66999999999999</v>
      </c>
      <c r="D58" s="7">
        <v>1845.82</v>
      </c>
      <c r="E58" s="6" t="s">
        <v>13</v>
      </c>
      <c r="F58" s="7">
        <v>448.02</v>
      </c>
      <c r="G58" s="8">
        <v>44732</v>
      </c>
      <c r="H58" s="8">
        <v>44732</v>
      </c>
      <c r="I58" s="6" t="s">
        <v>16</v>
      </c>
      <c r="J58" s="19"/>
    </row>
    <row r="59" spans="2:10" x14ac:dyDescent="0.3">
      <c r="B59" s="18">
        <v>58</v>
      </c>
      <c r="C59" s="6">
        <v>138.66999999999999</v>
      </c>
      <c r="D59" s="7">
        <v>1687.61</v>
      </c>
      <c r="E59" s="6" t="s">
        <v>13</v>
      </c>
      <c r="F59" s="7">
        <v>442.8</v>
      </c>
      <c r="G59" s="8">
        <v>44732</v>
      </c>
      <c r="H59" s="8">
        <v>43822</v>
      </c>
      <c r="I59" s="6" t="s">
        <v>16</v>
      </c>
      <c r="J59" s="19"/>
    </row>
    <row r="60" spans="2:10" x14ac:dyDescent="0.3">
      <c r="B60" s="18">
        <v>59</v>
      </c>
      <c r="C60" s="6">
        <v>130</v>
      </c>
      <c r="D60" s="7">
        <v>1582.1</v>
      </c>
      <c r="E60" s="6" t="s">
        <v>13</v>
      </c>
      <c r="F60" s="7">
        <v>299.99</v>
      </c>
      <c r="G60" s="8">
        <v>45122</v>
      </c>
      <c r="H60" s="8">
        <v>45122</v>
      </c>
      <c r="I60" s="6" t="s">
        <v>16</v>
      </c>
      <c r="J60" s="19"/>
    </row>
    <row r="61" spans="2:10" x14ac:dyDescent="0.3">
      <c r="B61" s="18">
        <v>60</v>
      </c>
      <c r="C61" s="6">
        <v>101.83</v>
      </c>
      <c r="D61" s="7">
        <v>1235.2</v>
      </c>
      <c r="E61" s="6" t="s">
        <v>13</v>
      </c>
      <c r="F61" s="7">
        <v>239.99</v>
      </c>
      <c r="G61" s="8">
        <v>45488</v>
      </c>
      <c r="H61" s="8">
        <v>45488</v>
      </c>
      <c r="I61" s="6" t="s">
        <v>16</v>
      </c>
      <c r="J61" s="19"/>
    </row>
    <row r="62" spans="2:10" x14ac:dyDescent="0.3">
      <c r="B62" s="18">
        <v>61</v>
      </c>
      <c r="C62" s="6">
        <v>108.33</v>
      </c>
      <c r="D62" s="7">
        <v>1318.38</v>
      </c>
      <c r="E62" s="6" t="s">
        <v>13</v>
      </c>
      <c r="F62" s="7">
        <v>0</v>
      </c>
      <c r="G62" s="8">
        <v>45809</v>
      </c>
      <c r="H62" s="8">
        <v>45809</v>
      </c>
      <c r="I62" s="6" t="s">
        <v>16</v>
      </c>
      <c r="J62" s="19"/>
    </row>
    <row r="63" spans="2:10" x14ac:dyDescent="0.3">
      <c r="B63" s="18">
        <v>63</v>
      </c>
      <c r="C63" s="6">
        <v>151.66999999999999</v>
      </c>
      <c r="D63" s="7">
        <v>2008.11</v>
      </c>
      <c r="E63" s="6" t="s">
        <v>13</v>
      </c>
      <c r="F63" s="7">
        <v>98.49</v>
      </c>
      <c r="G63" s="8">
        <v>45931</v>
      </c>
      <c r="H63" s="8">
        <v>43866</v>
      </c>
      <c r="I63" s="6" t="s">
        <v>22</v>
      </c>
      <c r="J63" s="19"/>
    </row>
    <row r="64" spans="2:10" x14ac:dyDescent="0.3">
      <c r="B64" s="18">
        <v>64</v>
      </c>
      <c r="C64" s="6">
        <v>151.66999999999999</v>
      </c>
      <c r="D64" s="7">
        <v>2279.6</v>
      </c>
      <c r="E64" s="6" t="s">
        <v>13</v>
      </c>
      <c r="F64" s="7">
        <v>451.15</v>
      </c>
      <c r="G64" s="8">
        <v>44732</v>
      </c>
      <c r="H64" s="8">
        <v>43209</v>
      </c>
      <c r="I64" s="6" t="s">
        <v>23</v>
      </c>
      <c r="J64" s="19"/>
    </row>
    <row r="65" spans="2:10" x14ac:dyDescent="0.3">
      <c r="B65" s="18">
        <v>66</v>
      </c>
      <c r="C65" s="6">
        <v>151.66999999999999</v>
      </c>
      <c r="D65" s="7">
        <v>1845.82</v>
      </c>
      <c r="E65" s="6" t="s">
        <v>13</v>
      </c>
      <c r="F65" s="7">
        <v>350</v>
      </c>
      <c r="G65" s="8">
        <v>44732</v>
      </c>
      <c r="H65" s="8">
        <v>44732</v>
      </c>
      <c r="I65" s="6" t="s">
        <v>16</v>
      </c>
      <c r="J65" s="19"/>
    </row>
    <row r="66" spans="2:10" x14ac:dyDescent="0.3">
      <c r="B66" s="18">
        <v>67</v>
      </c>
      <c r="C66" s="6">
        <v>147.33000000000001</v>
      </c>
      <c r="D66" s="7">
        <v>1787.11</v>
      </c>
      <c r="E66" s="6" t="s">
        <v>13</v>
      </c>
      <c r="F66" s="7">
        <v>339.98</v>
      </c>
      <c r="G66" s="8">
        <v>45356</v>
      </c>
      <c r="H66" s="8">
        <v>45356</v>
      </c>
      <c r="I66" s="6" t="s">
        <v>16</v>
      </c>
      <c r="J66" s="19"/>
    </row>
    <row r="67" spans="2:10" x14ac:dyDescent="0.3">
      <c r="B67" s="18">
        <v>68</v>
      </c>
      <c r="C67" s="6">
        <v>130</v>
      </c>
      <c r="D67" s="7">
        <v>1582.1</v>
      </c>
      <c r="E67" s="6" t="s">
        <v>14</v>
      </c>
      <c r="F67" s="7">
        <v>0</v>
      </c>
      <c r="G67" s="8">
        <v>45807</v>
      </c>
      <c r="H67" s="8">
        <v>45807</v>
      </c>
      <c r="I67" s="6" t="s">
        <v>16</v>
      </c>
      <c r="J67" s="19">
        <v>46203</v>
      </c>
    </row>
    <row r="68" spans="2:10" x14ac:dyDescent="0.3">
      <c r="B68" s="18">
        <v>69</v>
      </c>
      <c r="C68" s="6">
        <v>124.58</v>
      </c>
      <c r="D68" s="7">
        <v>1516.14</v>
      </c>
      <c r="E68" s="6" t="s">
        <v>13</v>
      </c>
      <c r="F68" s="7">
        <v>257.33</v>
      </c>
      <c r="G68" s="8">
        <v>44867</v>
      </c>
      <c r="H68" s="8">
        <v>44867</v>
      </c>
      <c r="I68" s="6" t="s">
        <v>16</v>
      </c>
      <c r="J68" s="19"/>
    </row>
    <row r="69" spans="2:10" x14ac:dyDescent="0.3">
      <c r="B69" s="18">
        <v>71</v>
      </c>
      <c r="C69" s="6">
        <v>108.33</v>
      </c>
      <c r="D69" s="7">
        <f>+C69*12.17</f>
        <v>1318.3761</v>
      </c>
      <c r="E69" s="6" t="s">
        <v>13</v>
      </c>
      <c r="F69" s="7">
        <v>253.87</v>
      </c>
      <c r="G69" s="8">
        <v>44732</v>
      </c>
      <c r="H69" s="8">
        <v>40983</v>
      </c>
      <c r="I69" s="6" t="s">
        <v>16</v>
      </c>
      <c r="J69" s="19"/>
    </row>
    <row r="70" spans="2:10" x14ac:dyDescent="0.3">
      <c r="B70" s="18">
        <v>72</v>
      </c>
      <c r="C70" s="6">
        <v>140.83000000000001</v>
      </c>
      <c r="D70" s="7">
        <v>1713.9</v>
      </c>
      <c r="E70" s="6" t="s">
        <v>13</v>
      </c>
      <c r="F70" s="7">
        <v>324.99</v>
      </c>
      <c r="G70" s="8">
        <v>44732</v>
      </c>
      <c r="H70" s="8">
        <v>44732</v>
      </c>
      <c r="I70" s="6" t="s">
        <v>16</v>
      </c>
      <c r="J70" s="19"/>
    </row>
    <row r="71" spans="2:10" x14ac:dyDescent="0.3">
      <c r="B71" s="18">
        <v>73</v>
      </c>
      <c r="C71" s="6">
        <v>151.66999999999999</v>
      </c>
      <c r="D71" s="7">
        <v>1845.82</v>
      </c>
      <c r="E71" s="6" t="s">
        <v>13</v>
      </c>
      <c r="F71" s="7">
        <v>492.19</v>
      </c>
      <c r="G71" s="8">
        <v>44732</v>
      </c>
      <c r="H71" s="8">
        <v>44263</v>
      </c>
      <c r="I71" s="6" t="s">
        <v>16</v>
      </c>
      <c r="J71" s="19"/>
    </row>
    <row r="72" spans="2:10" x14ac:dyDescent="0.3">
      <c r="B72" s="18">
        <v>74</v>
      </c>
      <c r="C72" s="6">
        <v>104</v>
      </c>
      <c r="D72" s="7">
        <v>1265.68</v>
      </c>
      <c r="E72" s="6" t="s">
        <v>13</v>
      </c>
      <c r="F72" s="7">
        <v>329.51</v>
      </c>
      <c r="G72" s="8">
        <v>44732</v>
      </c>
      <c r="H72" s="8">
        <v>41879</v>
      </c>
      <c r="I72" s="6" t="s">
        <v>16</v>
      </c>
      <c r="J72" s="19"/>
    </row>
    <row r="73" spans="2:10" x14ac:dyDescent="0.3">
      <c r="B73" s="18">
        <v>76</v>
      </c>
      <c r="C73" s="6">
        <v>151.66999999999999</v>
      </c>
      <c r="D73" s="7">
        <v>1845.82</v>
      </c>
      <c r="E73" s="6" t="s">
        <v>13</v>
      </c>
      <c r="F73" s="7">
        <v>442.4</v>
      </c>
      <c r="G73" s="8">
        <v>44732</v>
      </c>
      <c r="H73" s="8">
        <v>41984</v>
      </c>
      <c r="I73" s="6" t="s">
        <v>16</v>
      </c>
      <c r="J73" s="19"/>
    </row>
    <row r="74" spans="2:10" x14ac:dyDescent="0.3">
      <c r="B74" s="18">
        <v>77</v>
      </c>
      <c r="C74" s="6">
        <v>108.33</v>
      </c>
      <c r="D74" s="7">
        <v>1314.04</v>
      </c>
      <c r="E74" s="6" t="s">
        <v>13</v>
      </c>
      <c r="F74" s="7">
        <v>12.38</v>
      </c>
      <c r="G74" s="8">
        <v>45901</v>
      </c>
      <c r="H74" s="8">
        <v>45901</v>
      </c>
      <c r="I74" s="6" t="s">
        <v>16</v>
      </c>
      <c r="J74" s="19"/>
    </row>
    <row r="75" spans="2:10" x14ac:dyDescent="0.3">
      <c r="B75" s="18">
        <v>78</v>
      </c>
      <c r="C75" s="6">
        <v>130</v>
      </c>
      <c r="D75" s="7">
        <v>1576.9</v>
      </c>
      <c r="E75" s="6" t="s">
        <v>13</v>
      </c>
      <c r="F75" s="7">
        <v>332.18</v>
      </c>
      <c r="G75" s="8">
        <v>45460</v>
      </c>
      <c r="H75" s="8">
        <v>44028</v>
      </c>
      <c r="I75" s="6" t="s">
        <v>16</v>
      </c>
      <c r="J75" s="19"/>
    </row>
    <row r="76" spans="2:10" x14ac:dyDescent="0.3">
      <c r="B76" s="18">
        <v>79</v>
      </c>
      <c r="C76" s="6">
        <v>151.66999999999999</v>
      </c>
      <c r="D76" s="7">
        <v>2120.35</v>
      </c>
      <c r="E76" s="6" t="s">
        <v>13</v>
      </c>
      <c r="F76" s="7">
        <v>564.93000000000006</v>
      </c>
      <c r="G76" s="8">
        <v>44732</v>
      </c>
      <c r="H76" s="8">
        <v>43703</v>
      </c>
      <c r="I76" s="6" t="s">
        <v>19</v>
      </c>
      <c r="J76" s="19"/>
    </row>
    <row r="77" spans="2:10" x14ac:dyDescent="0.3">
      <c r="B77" s="18">
        <v>80</v>
      </c>
      <c r="C77" s="6">
        <v>86.67</v>
      </c>
      <c r="D77" s="7">
        <v>1054.77</v>
      </c>
      <c r="E77" s="6" t="s">
        <v>13</v>
      </c>
      <c r="F77" s="7">
        <v>190.4</v>
      </c>
      <c r="G77" s="8">
        <v>44732</v>
      </c>
      <c r="H77" s="8">
        <v>41862</v>
      </c>
      <c r="I77" s="6" t="s">
        <v>16</v>
      </c>
      <c r="J77" s="19"/>
    </row>
    <row r="78" spans="2:10" x14ac:dyDescent="0.3">
      <c r="B78" s="18">
        <v>82</v>
      </c>
      <c r="C78" s="6">
        <v>95.33</v>
      </c>
      <c r="D78" s="7">
        <v>1160.17</v>
      </c>
      <c r="E78" s="6" t="s">
        <v>13</v>
      </c>
      <c r="F78" s="7">
        <v>305.38</v>
      </c>
      <c r="G78" s="8">
        <v>45019</v>
      </c>
      <c r="H78" s="8">
        <v>45019</v>
      </c>
      <c r="I78" s="6" t="s">
        <v>16</v>
      </c>
      <c r="J78" s="19"/>
    </row>
    <row r="79" spans="2:10" x14ac:dyDescent="0.3">
      <c r="B79" s="18">
        <v>83</v>
      </c>
      <c r="C79" s="6">
        <v>86.67</v>
      </c>
      <c r="D79" s="7">
        <v>1054.77</v>
      </c>
      <c r="E79" s="6" t="s">
        <v>13</v>
      </c>
      <c r="F79" s="7">
        <v>232.01999999999998</v>
      </c>
      <c r="G79" s="8">
        <v>44949</v>
      </c>
      <c r="H79" s="8">
        <v>44949</v>
      </c>
      <c r="I79" s="6" t="s">
        <v>16</v>
      </c>
      <c r="J79" s="19"/>
    </row>
    <row r="80" spans="2:10" x14ac:dyDescent="0.3">
      <c r="B80" s="18">
        <v>84</v>
      </c>
      <c r="C80" s="6">
        <v>151.66999999999999</v>
      </c>
      <c r="D80" s="7">
        <v>1856.44</v>
      </c>
      <c r="E80" s="6" t="s">
        <v>13</v>
      </c>
      <c r="F80" s="7">
        <v>541</v>
      </c>
      <c r="G80" s="8">
        <v>44732</v>
      </c>
      <c r="H80" s="8">
        <v>37254</v>
      </c>
      <c r="I80" s="6" t="s">
        <v>16</v>
      </c>
      <c r="J80" s="19"/>
    </row>
    <row r="81" spans="2:10" x14ac:dyDescent="0.3">
      <c r="B81" s="18">
        <v>85</v>
      </c>
      <c r="C81" s="6">
        <v>65</v>
      </c>
      <c r="D81" s="7">
        <v>788.45</v>
      </c>
      <c r="E81" s="6" t="s">
        <v>13</v>
      </c>
      <c r="F81" s="7">
        <v>387.32</v>
      </c>
      <c r="G81" s="8">
        <v>45488</v>
      </c>
      <c r="H81" s="8">
        <v>45488</v>
      </c>
      <c r="I81" s="6" t="s">
        <v>16</v>
      </c>
      <c r="J81" s="19"/>
    </row>
    <row r="82" spans="2:10" x14ac:dyDescent="0.3">
      <c r="B82" s="18">
        <v>86</v>
      </c>
      <c r="C82" s="6">
        <v>151.66999999999999</v>
      </c>
      <c r="D82" s="7">
        <v>1845.82</v>
      </c>
      <c r="E82" s="6" t="s">
        <v>13</v>
      </c>
      <c r="F82" s="7">
        <v>444.17</v>
      </c>
      <c r="G82" s="8">
        <v>44732</v>
      </c>
      <c r="H82" s="8">
        <v>44236</v>
      </c>
      <c r="I82" s="6" t="s">
        <v>16</v>
      </c>
      <c r="J82" s="19"/>
    </row>
    <row r="83" spans="2:10" x14ac:dyDescent="0.3">
      <c r="B83" s="18">
        <v>88</v>
      </c>
      <c r="C83" s="6">
        <v>108.33</v>
      </c>
      <c r="D83" s="7">
        <v>1318.38</v>
      </c>
      <c r="E83" s="6" t="s">
        <v>13</v>
      </c>
      <c r="F83" s="7">
        <v>345.31000000000006</v>
      </c>
      <c r="G83" s="8">
        <v>44732</v>
      </c>
      <c r="H83" s="8">
        <v>42271</v>
      </c>
      <c r="I83" s="6" t="s">
        <v>16</v>
      </c>
      <c r="J83" s="19"/>
    </row>
    <row r="84" spans="2:10" x14ac:dyDescent="0.3">
      <c r="B84" s="18">
        <v>89</v>
      </c>
      <c r="C84" s="6">
        <v>151.66999999999999</v>
      </c>
      <c r="D84" s="7">
        <v>1845.82</v>
      </c>
      <c r="E84" s="6" t="s">
        <v>13</v>
      </c>
      <c r="F84" s="7">
        <v>350</v>
      </c>
      <c r="G84" s="8">
        <v>44732</v>
      </c>
      <c r="H84" s="8">
        <v>43010</v>
      </c>
      <c r="I84" s="6" t="s">
        <v>16</v>
      </c>
      <c r="J84" s="19"/>
    </row>
    <row r="85" spans="2:10" x14ac:dyDescent="0.3">
      <c r="B85" s="18">
        <v>90</v>
      </c>
      <c r="C85" s="6">
        <v>130</v>
      </c>
      <c r="D85" s="7">
        <v>1576.9</v>
      </c>
      <c r="E85" s="6" t="s">
        <v>13</v>
      </c>
      <c r="F85" s="7">
        <v>225</v>
      </c>
      <c r="G85" s="8">
        <v>44786</v>
      </c>
      <c r="H85" s="8">
        <v>44786</v>
      </c>
      <c r="I85" s="6" t="s">
        <v>16</v>
      </c>
      <c r="J85" s="19"/>
    </row>
    <row r="86" spans="2:10" x14ac:dyDescent="0.3">
      <c r="B86" s="18">
        <v>91</v>
      </c>
      <c r="C86" s="6">
        <v>151.66999999999999</v>
      </c>
      <c r="D86" s="7">
        <v>1865.54</v>
      </c>
      <c r="E86" s="6" t="s">
        <v>13</v>
      </c>
      <c r="F86" s="7">
        <v>533.14</v>
      </c>
      <c r="G86" s="8">
        <v>44732</v>
      </c>
      <c r="H86" s="8">
        <v>31414</v>
      </c>
      <c r="I86" s="6" t="s">
        <v>17</v>
      </c>
      <c r="J86" s="19"/>
    </row>
    <row r="87" spans="2:10" x14ac:dyDescent="0.3">
      <c r="B87" s="18">
        <v>92</v>
      </c>
      <c r="C87" s="6">
        <v>65</v>
      </c>
      <c r="D87" s="7">
        <v>788.45</v>
      </c>
      <c r="E87" s="6" t="s">
        <v>13</v>
      </c>
      <c r="F87" s="7">
        <v>323.43</v>
      </c>
      <c r="G87" s="8">
        <v>45790</v>
      </c>
      <c r="H87" s="8">
        <v>45790</v>
      </c>
      <c r="I87" s="6" t="s">
        <v>16</v>
      </c>
      <c r="J87" s="19"/>
    </row>
    <row r="88" spans="2:10" x14ac:dyDescent="0.3">
      <c r="B88" s="18">
        <v>93</v>
      </c>
      <c r="C88" s="6">
        <v>86.67</v>
      </c>
      <c r="D88" s="7">
        <v>1054.77</v>
      </c>
      <c r="E88" s="6" t="s">
        <v>13</v>
      </c>
      <c r="F88" s="7">
        <v>200</v>
      </c>
      <c r="G88" s="8">
        <v>45030</v>
      </c>
      <c r="H88" s="8">
        <v>45030</v>
      </c>
      <c r="I88" s="6" t="s">
        <v>16</v>
      </c>
      <c r="J88" s="19"/>
    </row>
    <row r="89" spans="2:10" x14ac:dyDescent="0.3">
      <c r="B89" s="18">
        <v>94</v>
      </c>
      <c r="C89" s="6">
        <v>151.66999999999999</v>
      </c>
      <c r="D89" s="7">
        <v>1845.82</v>
      </c>
      <c r="E89" s="6" t="s">
        <v>13</v>
      </c>
      <c r="F89" s="7">
        <v>635.86</v>
      </c>
      <c r="G89" s="8">
        <v>44785</v>
      </c>
      <c r="H89" s="8">
        <v>37197</v>
      </c>
      <c r="I89" s="6" t="s">
        <v>16</v>
      </c>
      <c r="J89" s="19"/>
    </row>
    <row r="90" spans="2:10" x14ac:dyDescent="0.3">
      <c r="B90" s="18">
        <v>95</v>
      </c>
      <c r="C90" s="6">
        <v>108.33</v>
      </c>
      <c r="D90" s="7">
        <v>1314.04</v>
      </c>
      <c r="E90" s="6" t="s">
        <v>13</v>
      </c>
      <c r="F90" s="7">
        <v>0</v>
      </c>
      <c r="G90" s="8">
        <v>45604</v>
      </c>
      <c r="H90" s="8">
        <v>45604</v>
      </c>
      <c r="I90" s="6" t="s">
        <v>16</v>
      </c>
      <c r="J90" s="19"/>
    </row>
    <row r="91" spans="2:10" x14ac:dyDescent="0.3">
      <c r="B91" s="18">
        <v>96</v>
      </c>
      <c r="C91" s="6">
        <v>138.66999999999999</v>
      </c>
      <c r="D91" s="7">
        <v>1687.61</v>
      </c>
      <c r="E91" s="6" t="s">
        <v>13</v>
      </c>
      <c r="F91" s="7">
        <v>414.8</v>
      </c>
      <c r="G91" s="8">
        <v>44732</v>
      </c>
      <c r="H91" s="8">
        <v>40182</v>
      </c>
      <c r="I91" s="6" t="s">
        <v>16</v>
      </c>
      <c r="J91" s="19"/>
    </row>
    <row r="92" spans="2:10" x14ac:dyDescent="0.3">
      <c r="B92" s="18">
        <v>97</v>
      </c>
      <c r="C92" s="6">
        <v>151.66999999999999</v>
      </c>
      <c r="D92" s="7">
        <v>1839.76</v>
      </c>
      <c r="E92" s="6" t="s">
        <v>13</v>
      </c>
      <c r="F92" s="7">
        <v>0</v>
      </c>
      <c r="G92" s="8">
        <v>45658</v>
      </c>
      <c r="H92" s="8">
        <v>45658</v>
      </c>
      <c r="I92" s="6" t="s">
        <v>16</v>
      </c>
      <c r="J92" s="19"/>
    </row>
    <row r="93" spans="2:10" ht="15" thickBot="1" x14ac:dyDescent="0.35">
      <c r="B93" s="20">
        <v>101</v>
      </c>
      <c r="C93" s="21">
        <v>104</v>
      </c>
      <c r="D93" s="22">
        <v>1265.68</v>
      </c>
      <c r="E93" s="21" t="s">
        <v>13</v>
      </c>
      <c r="F93" s="22">
        <v>239.99</v>
      </c>
      <c r="G93" s="23">
        <v>44732</v>
      </c>
      <c r="H93" s="23">
        <v>44732</v>
      </c>
      <c r="I93" s="21" t="s">
        <v>16</v>
      </c>
      <c r="J93" s="24"/>
    </row>
    <row r="95" spans="2:10" x14ac:dyDescent="0.3">
      <c r="D95" s="9">
        <f>SUM(D9:D93)</f>
        <v>135110.73110000003</v>
      </c>
      <c r="F95" s="9">
        <f>SUM(F9:F93)</f>
        <v>27776.690000000013</v>
      </c>
    </row>
  </sheetData>
  <mergeCells count="5">
    <mergeCell ref="B4:C4"/>
    <mergeCell ref="D4:E4"/>
    <mergeCell ref="G6:H6"/>
    <mergeCell ref="G4:I4"/>
    <mergeCell ref="B6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Footer>&amp;C&amp;"-,Italique"Proposition de tableau de reprise du personnel - Mission Economie Inclusive du Fare Propreté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MASPOLI Sabrina</dc:creator>
  <cp:lastModifiedBy>Tandja Adam Eddy</cp:lastModifiedBy>
  <cp:lastPrinted>2026-02-09T20:04:02Z</cp:lastPrinted>
  <dcterms:created xsi:type="dcterms:W3CDTF">2020-02-17T10:49:57Z</dcterms:created>
  <dcterms:modified xsi:type="dcterms:W3CDTF">2026-02-12T16:42:53Z</dcterms:modified>
</cp:coreProperties>
</file>